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43" i="2"/>
  <c r="F142" i="2" l="1"/>
  <c r="F141" i="2" l="1"/>
  <c r="F140" i="2" l="1"/>
  <c r="F139" i="2" l="1"/>
  <c r="F138" i="2" l="1"/>
  <c r="F144" i="2" l="1"/>
  <c r="F145" i="2"/>
  <c r="F146" i="2"/>
  <c r="F147" i="2"/>
  <c r="F148" i="2"/>
  <c r="F149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E139" i="2" l="1"/>
  <c r="K139" i="2"/>
  <c r="G131" i="2"/>
  <c r="K131" i="2" s="1"/>
  <c r="E132" i="2"/>
  <c r="F132" i="2" s="1"/>
  <c r="K140" i="2" l="1"/>
  <c r="E140" i="2"/>
  <c r="G132" i="2"/>
  <c r="K132" i="2" s="1"/>
  <c r="E133" i="2"/>
  <c r="F133" i="2" s="1"/>
  <c r="K141" i="2" l="1"/>
  <c r="E141" i="2"/>
  <c r="G133" i="2"/>
  <c r="K133" i="2" s="1"/>
  <c r="E134" i="2"/>
  <c r="F134" i="2" s="1"/>
  <c r="G134" i="2" s="1"/>
  <c r="K134" i="2" s="1"/>
  <c r="K142" i="2" l="1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<sst xmlns="http://schemas.openxmlformats.org/spreadsheetml/2006/main" count="87" uniqueCount="52">
  <si>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</si>
  <si>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</si>
  <si>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</si>
  <si>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</si>
  <si>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</si>
  <si>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</si>
  <si>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</si>
  <si>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</si>
  <si>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</si>
  <si>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</si>
  <si>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</si>
  <si>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</si>
  <si>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</si>
  <si>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</si>
  <si>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</si>
  <si>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</si>
  <si>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</si>
  <si>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</si>
  <si>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</si>
  <si>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</si>
  <si>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</si>
  <si>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</si>
  <si>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</si>
  <si>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</si>
  <si>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</si>
  <si>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</si>
  <si>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</si>
  <si>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</si>
  <si>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</si>
  <si>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</si>
  <si>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</si>
  <si>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</si>
  <si>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</si>
  <si>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</si>
  <si>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</si>
  <si>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</si>
  <si>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</si>
  <si>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</si>
  <si>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</si>
  <si>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</si>
  <si>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</si>
  <si>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</si>
  <si>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</si>
  <si>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</si>
  <si>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</si>
  <si>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</si>
  <si>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</si>
  <si>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</si>
  <si>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</si>
  <si>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2018 (19 YEARS)</t>
  </si>
  <si>
    <t>Choose a growth factor for Jan to Dec 2019.</t>
  </si>
  <si>
    <t>2019 YTD growth rate vs.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</si>
</sst>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4448"/>
        <c:axId val="329046208"/>
      </c:lineChart>
      <c:catAx>
        <c:axId val="2141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0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0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8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0304"/>
        <c:axId val="332873728"/>
      </c:lineChart>
      <c:catAx>
        <c:axId val="2150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87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7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1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0816"/>
        <c:axId val="332875456"/>
      </c:lineChart>
      <c:catAx>
        <c:axId val="215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8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7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1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74496"/>
        <c:axId val="332878336"/>
      </c:lineChart>
      <c:catAx>
        <c:axId val="3272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28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7833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727449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 formatCode="#,##0">
                  <c:v>1959.131810845184</c:v>
                </c:pt>
                <c:pt idx="7" formatCode="#,##0">
                  <c:v>2111.4039648839134</c:v>
                </c:pt>
                <c:pt idx="8" formatCode="#,##0">
                  <c:v>1851.2941416701092</c:v>
                </c:pt>
                <c:pt idx="9" formatCode="#,##0">
                  <c:v>1740.445324585228</c:v>
                </c:pt>
                <c:pt idx="10" formatCode="#,##0">
                  <c:v>1434.4086446117458</c:v>
                </c:pt>
                <c:pt idx="11" formatCode="#,##0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39840"/>
        <c:axId val="332880064"/>
      </c:lineChart>
      <c:catAx>
        <c:axId val="3287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28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88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873984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41" activePane="bottomLeft" state="frozen"/>
      <selection pane="bottomLeft" activeCell="C153" sqref="C15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43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f t="shared" ref="B143:B149" si="49">C$137*(1+B$154)*Y79</f>
        <v>1538.1116129994914</v>
      </c>
      <c r="C144" s="12">
        <f t="shared" si="43"/>
        <v>17237.19361299949</v>
      </c>
      <c r="D144" s="10">
        <f t="shared" ref="D143:D149" si="50">D143+B144-F144</f>
        <v>12392.556468820976</v>
      </c>
      <c r="E144" s="13">
        <f t="shared" si="44"/>
        <v>-421.02019784569165</v>
      </c>
      <c r="F144" s="10">
        <f t="shared" ref="F143:F149" si="51">G$137*(1+F$154)*Z79</f>
        <v>1959.131810845184</v>
      </c>
      <c r="G144" s="12">
        <f t="shared" si="47"/>
        <v>20156.397477511851</v>
      </c>
      <c r="H144" s="57"/>
      <c r="I144" s="57"/>
      <c r="J144" s="57"/>
      <c r="K144" s="54">
        <f t="shared" si="48"/>
        <v>0.61482000851824536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17271.718178372153</v>
      </c>
      <c r="D145" s="10">
        <f t="shared" si="50"/>
        <v>12010.578069309726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20021.282775729098</v>
      </c>
      <c r="H145" s="57"/>
      <c r="I145" s="57"/>
      <c r="J145" s="57"/>
      <c r="K145" s="54">
        <f t="shared" si="48"/>
        <v>0.59989053667778025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17358.547409038398</v>
      </c>
      <c r="D146" s="10">
        <f t="shared" si="50"/>
        <v>11791.217158305861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20218.559917399205</v>
      </c>
      <c r="H146" s="57"/>
      <c r="I146" s="57"/>
      <c r="J146" s="57"/>
      <c r="K146" s="54">
        <f t="shared" si="48"/>
        <v>0.58318778421794804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17416.945841742672</v>
      </c>
      <c r="D147" s="10">
        <f t="shared" si="50"/>
        <v>11751.986266424909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20198.902908651104</v>
      </c>
      <c r="H147" s="57"/>
      <c r="I147" s="57"/>
      <c r="J147" s="57"/>
      <c r="K147" s="54">
        <f t="shared" si="48"/>
        <v>0.58181309745251475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17591.963191123104</v>
      </c>
      <c r="D148" s="10">
        <f t="shared" si="50"/>
        <v>11781.528971193593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20287.599553262844</v>
      </c>
      <c r="H148" s="57"/>
      <c r="I148" s="57"/>
      <c r="J148" s="57"/>
      <c r="K148" s="54">
        <f t="shared" si="48"/>
        <v>0.58072562701479269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17850.876906497826</v>
      </c>
      <c r="D149" s="10">
        <f t="shared" si="50"/>
        <v>11775.174812062571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20504.758427768589</v>
      </c>
      <c r="H149" s="57"/>
      <c r="I149" s="57"/>
      <c r="J149" s="57"/>
      <c r="K149" s="54">
        <f t="shared" si="48"/>
        <v>0.57426547372126213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51</v>
      </c>
      <c r="B152" s="64">
        <f>SUM(B138:B143)/SUM(B126:B131)-1</f>
        <v>-2.0664073640542235E-2</v>
      </c>
      <c r="C152" s="62"/>
      <c r="D152" s="63"/>
      <c r="E152" s="63"/>
      <c r="F152" s="64">
        <f>SUM(F138:F143)/SUM(F126:F131)-1</f>
        <v>-9.6031817646344275E-2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2019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50</v>
      </c>
      <c r="F159" s="57" t="s">
        <v>50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26C838-77F8-4975-8A65-6B7B88F70902}"/>
</file>

<file path=customXml/itemProps2.xml><?xml version="1.0" encoding="utf-8"?>
<ds:datastoreItem xmlns:ds="http://schemas.openxmlformats.org/officeDocument/2006/customXml" ds:itemID="{9872C861-F726-459E-9AF9-2296922309CB}"/>
</file>

<file path=customXml/itemProps3.xml><?xml version="1.0" encoding="utf-8"?>
<ds:datastoreItem xmlns:ds="http://schemas.openxmlformats.org/officeDocument/2006/customXml" ds:itemID="{90CDEC46-E84E-4765-9BB4-2FFF613D0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2019-08-05T01:50:39Z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