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45" i="2"/>
  <c r="F144" i="2" l="1"/>
  <c r="F143" i="2" l="1"/>
  <c r="F142" i="2" l="1"/>
  <c r="F141" i="2" l="1"/>
  <c r="F140" i="2" l="1"/>
  <c r="F139" i="2" l="1"/>
  <c r="F138" i="2" l="1"/>
  <c r="F146" i="2" l="1"/>
  <c r="F147" i="2"/>
  <c r="F148" i="2"/>
  <c r="F149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E139" i="2" l="1"/>
  <c r="K139" i="2"/>
  <c r="G131" i="2"/>
  <c r="K131" i="2" s="1"/>
  <c r="E132" i="2"/>
  <c r="F132" i="2" s="1"/>
  <c r="K140" i="2" l="1"/>
  <c r="E140" i="2"/>
  <c r="G132" i="2"/>
  <c r="K132" i="2" s="1"/>
  <c r="E133" i="2"/>
  <c r="F133" i="2" s="1"/>
  <c r="K141" i="2" l="1"/>
  <c r="E141" i="2"/>
  <c r="G133" i="2"/>
  <c r="K133" i="2" s="1"/>
  <c r="E134" i="2"/>
  <c r="F134" i="2" s="1"/>
  <c r="G134" i="2" s="1"/>
  <c r="K134" i="2" s="1"/>
  <c r="K142" i="2" l="1"/>
  <c r="E142" i="2"/>
  <c r="E135" i="2"/>
  <c r="F135" i="2" s="1"/>
  <c r="G135" i="2" s="1"/>
  <c r="K135" i="2" s="1"/>
  <c r="K143" i="2" l="1"/>
  <c r="E143" i="2"/>
  <c r="E136" i="2"/>
  <c r="F136" i="2" s="1"/>
  <c r="E144" i="2" l="1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<sst xmlns="http://schemas.openxmlformats.org/spreadsheetml/2006/main" count="87" uniqueCount="52">
  <si>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</si>
  <si>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</si>
  <si>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</si>
  <si>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</si>
  <si>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</si>
  <si>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</si>
  <si>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</si>
  <si>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</si>
  <si>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</si>
  <si>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</si>
  <si>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</si>
  <si>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</si>
  <si>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</si>
  <si>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</si>
  <si>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</si>
  <si>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</si>
  <si>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</si>
  <si>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</si>
  <si>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</si>
  <si>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</si>
  <si>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</si>
  <si>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</si>
  <si>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</si>
  <si>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</si>
  <si>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</si>
  <si>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</si>
  <si>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</si>
  <si>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</si>
  <si>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</si>
  <si>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</si>
  <si>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</si>
  <si>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</si>
  <si>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</si>
  <si>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</si>
  <si>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</si>
  <si>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</si>
  <si>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</si>
  <si>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</si>
  <si>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</si>
  <si>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</si>
  <si>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</si>
  <si>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</si>
  <si>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</si>
  <si>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</si>
  <si>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</si>
  <si>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</si>
  <si>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</si>
  <si>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</si>
  <si>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</si>
  <si>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2018 (19 YEARS)</t>
  </si>
  <si>
    <t>Choose a growth factor for Jan to Dec 2019.</t>
  </si>
  <si>
    <t>2019 YTD growth rate vs.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</si>
</sst>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9376"/>
        <c:axId val="172276480"/>
      </c:lineChart>
      <c:catAx>
        <c:axId val="511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7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0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1552"/>
        <c:axId val="113664576"/>
      </c:lineChart>
      <c:catAx>
        <c:axId val="513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6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51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2064"/>
        <c:axId val="113666304"/>
      </c:lineChart>
      <c:catAx>
        <c:axId val="513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52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2576"/>
        <c:axId val="113668032"/>
      </c:lineChart>
      <c:catAx>
        <c:axId val="513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6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8032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5257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 formatCode="#,##0">
                  <c:v>1758.7294345866037</c:v>
                </c:pt>
                <c:pt idx="9" formatCode="#,##0">
                  <c:v>1653.4230583559665</c:v>
                </c:pt>
                <c:pt idx="10" formatCode="#,##0">
                  <c:v>1362.6882123811586</c:v>
                </c:pt>
                <c:pt idx="11" formatCode="#,##0">
                  <c:v>1326.9152307804573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3600"/>
        <c:axId val="113669760"/>
      </c:lineChart>
      <c:catAx>
        <c:axId val="513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366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6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1353600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50" activePane="bottomLeft" state="frozen"/>
      <selection pane="bottomLeft" activeCell="A151" sqref="A151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45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2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2" x14ac:dyDescent="0.2">
      <c r="A146" s="1">
        <v>42248</v>
      </c>
      <c r="B146" s="10">
        <f t="shared" ref="B145:B149" si="49">C$137*(1+B$154)*Y81</f>
        <v>1631.9332306662427</v>
      </c>
      <c r="C146" s="12">
        <f t="shared" si="43"/>
        <v>17537.424230666245</v>
      </c>
      <c r="D146" s="10">
        <f t="shared" ref="D145:D149" si="50">D145+B146-F146</f>
        <v>12472.437796079641</v>
      </c>
      <c r="E146" s="13">
        <f t="shared" si="44"/>
        <v>-126.79620392036122</v>
      </c>
      <c r="F146" s="10">
        <f t="shared" ref="F145:F149" si="51">G$137*(1+F$154)*Z81</f>
        <v>1758.7294345866037</v>
      </c>
      <c r="G146" s="12">
        <f t="shared" si="47"/>
        <v>19716.216101253267</v>
      </c>
      <c r="H146" s="57"/>
      <c r="I146" s="57"/>
      <c r="J146" s="57"/>
      <c r="K146" s="54">
        <f t="shared" si="48"/>
        <v>0.63259794536776393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17595.82266337052</v>
      </c>
      <c r="D147" s="10">
        <f t="shared" si="50"/>
        <v>12520.229170427952</v>
      </c>
      <c r="E147" s="13">
        <f t="shared" si="44"/>
        <v>47.791374348311365</v>
      </c>
      <c r="F147" s="10">
        <f t="shared" si="51"/>
        <v>1653.4230583559665</v>
      </c>
      <c r="G147" s="12">
        <f t="shared" si="47"/>
        <v>19609.5368262759</v>
      </c>
      <c r="H147" s="57"/>
      <c r="I147" s="57"/>
      <c r="J147" s="57"/>
      <c r="K147" s="54">
        <f t="shared" si="48"/>
        <v>0.6384765372760568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17770.840012750949</v>
      </c>
      <c r="D148" s="10">
        <f t="shared" si="50"/>
        <v>12621.492307427223</v>
      </c>
      <c r="E148" s="13">
        <f t="shared" si="44"/>
        <v>101.2631369992705</v>
      </c>
      <c r="F148" s="10">
        <f t="shared" si="51"/>
        <v>1362.6882123811586</v>
      </c>
      <c r="G148" s="12">
        <f t="shared" si="47"/>
        <v>19626.513038657056</v>
      </c>
      <c r="H148" s="57"/>
      <c r="I148" s="57"/>
      <c r="J148" s="57"/>
      <c r="K148" s="54">
        <f t="shared" si="48"/>
        <v>0.64308378582418058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18029.753728125674</v>
      </c>
      <c r="D149" s="10">
        <f t="shared" si="50"/>
        <v>12684.975792021487</v>
      </c>
      <c r="E149" s="13">
        <f t="shared" si="44"/>
        <v>63.483484594264155</v>
      </c>
      <c r="F149" s="10">
        <f t="shared" si="51"/>
        <v>1326.9152307804573</v>
      </c>
      <c r="G149" s="12">
        <f t="shared" si="47"/>
        <v>19773.834269437513</v>
      </c>
      <c r="H149" s="57"/>
      <c r="I149" s="57"/>
      <c r="J149" s="57"/>
      <c r="K149" s="54">
        <f t="shared" si="48"/>
        <v>0.64150309035549147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51</v>
      </c>
      <c r="B152" s="64">
        <f>SUM(B138:B145)/SUM(B126:B133)-1</f>
        <v>1.4118655140914704E-2</v>
      </c>
      <c r="C152" s="62"/>
      <c r="D152" s="63"/>
      <c r="E152" s="63"/>
      <c r="F152" s="64">
        <f>SUM(F138:F145)/SUM(F126:F133)-1</f>
        <v>-0.10317999758260599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2019</v>
      </c>
      <c r="F154" s="60">
        <v>-0.05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50</v>
      </c>
      <c r="F159" s="57" t="s">
        <v>50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9F3028-5BFD-4095-BC62-D08B52763CDA}"/>
</file>

<file path=customXml/itemProps2.xml><?xml version="1.0" encoding="utf-8"?>
<ds:datastoreItem xmlns:ds="http://schemas.openxmlformats.org/officeDocument/2006/customXml" ds:itemID="{6040DE58-6A6B-4CFF-AE5E-07095FB028BF}"/>
</file>

<file path=customXml/itemProps3.xml><?xml version="1.0" encoding="utf-8"?>
<ds:datastoreItem xmlns:ds="http://schemas.openxmlformats.org/officeDocument/2006/customXml" ds:itemID="{680BD4CB-EF39-4945-B5F6-A4389CB79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2019-09-21T18:15:34Z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